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F8E4087C-975F-4903-936C-CE05488198A7}" xr6:coauthVersionLast="43" xr6:coauthVersionMax="43" xr10:uidLastSave="{00000000-0000-0000-0000-000000000000}"/>
  <bookViews>
    <workbookView xWindow="-108" yWindow="-108" windowWidth="23256" windowHeight="12576" activeTab="4" xr2:uid="{00000000-000D-0000-FFFF-FFFF00000000}"/>
  </bookViews>
  <sheets>
    <sheet name="Rekapitulace" sheetId="6" r:id="rId1"/>
    <sheet name="SO 01" sheetId="2" r:id="rId2"/>
    <sheet name="SO 02" sheetId="3" r:id="rId3"/>
    <sheet name="SO 03" sheetId="4" r:id="rId4"/>
    <sheet name="SO 04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" i="6" l="1"/>
  <c r="F15" i="6" l="1"/>
  <c r="I11" i="6"/>
  <c r="L11" i="6" s="1"/>
  <c r="L33" i="5"/>
  <c r="K34" i="5" s="1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11" i="4"/>
  <c r="L10" i="4"/>
  <c r="L9" i="4"/>
  <c r="L13" i="3"/>
  <c r="L12" i="3"/>
  <c r="L11" i="3"/>
  <c r="L10" i="3"/>
  <c r="L9" i="3"/>
  <c r="L12" i="2"/>
  <c r="L11" i="2"/>
  <c r="L10" i="2"/>
  <c r="L9" i="2"/>
  <c r="K13" i="2" l="1"/>
  <c r="H8" i="6" s="1"/>
  <c r="K12" i="4"/>
  <c r="H10" i="6" s="1"/>
  <c r="I10" i="6" s="1"/>
  <c r="L10" i="6" s="1"/>
  <c r="K14" i="3"/>
  <c r="H9" i="6" s="1"/>
  <c r="I9" i="6" s="1"/>
  <c r="L9" i="6" s="1"/>
  <c r="K13" i="6" l="1"/>
  <c r="I8" i="6"/>
  <c r="F14" i="6" l="1"/>
  <c r="K15" i="6" s="1"/>
  <c r="L8" i="6"/>
</calcChain>
</file>

<file path=xl/sharedStrings.xml><?xml version="1.0" encoding="utf-8"?>
<sst xmlns="http://schemas.openxmlformats.org/spreadsheetml/2006/main" count="247" uniqueCount="143">
  <si>
    <t xml:space="preserve">                                        </t>
  </si>
  <si>
    <t>NABÍDKOVÝ ROZPOČET
 (položkový rozpis)</t>
  </si>
  <si>
    <t>Tišteno dne:</t>
  </si>
  <si>
    <t>Databáze:</t>
  </si>
  <si>
    <t>Nabídka číslo:</t>
  </si>
  <si>
    <t xml:space="preserve">                                                  </t>
  </si>
  <si>
    <t>Investor:</t>
  </si>
  <si>
    <t xml:space="preserve">   SO 01  Oloví - Lipec                                                                                       </t>
  </si>
  <si>
    <t>Položka</t>
  </si>
  <si>
    <t>Text</t>
  </si>
  <si>
    <t>Množství</t>
  </si>
  <si>
    <t>m.j.</t>
  </si>
  <si>
    <t>Cena</t>
  </si>
  <si>
    <t>Celkem</t>
  </si>
  <si>
    <t>113154323</t>
  </si>
  <si>
    <t xml:space="preserve">Frézování živičného krytu tl 50 mm pruh š 1 m pl do 10000 m2 bez překážek v trase                   </t>
  </si>
  <si>
    <t xml:space="preserve">m2   </t>
  </si>
  <si>
    <t>_5JY0G4YVX</t>
  </si>
  <si>
    <t>572131110</t>
  </si>
  <si>
    <t xml:space="preserve">Vyrovnání povrchu dosavadních krytů živičnou směsí ACP 16 + 50/70                                   </t>
  </si>
  <si>
    <t xml:space="preserve">t    </t>
  </si>
  <si>
    <t>_5JY0G7OP7</t>
  </si>
  <si>
    <t>573211107</t>
  </si>
  <si>
    <t xml:space="preserve">Postřik živičný spojovací z asfaltu v množství 0,30 kg/m2                                           </t>
  </si>
  <si>
    <t>_5JY0G8K9L</t>
  </si>
  <si>
    <t>577144111</t>
  </si>
  <si>
    <t xml:space="preserve">Asfaltový beton vrstva obrusná ACO 11 (ABS) tř. I tl 50 mm š do 3 m z nemodifikovaného asfaltu      </t>
  </si>
  <si>
    <t>_5JY0G9Y5Z</t>
  </si>
  <si>
    <t xml:space="preserve">   SO 02  Oloví u obchodu                                                                                     </t>
  </si>
  <si>
    <t>113154353</t>
  </si>
  <si>
    <t xml:space="preserve">Frézování živičného krytu tl 50 mm pruh š 1 m pl do 10000 m2 s překážkami v trase                   </t>
  </si>
  <si>
    <t>_5JY0GAQGR</t>
  </si>
  <si>
    <t>_5JY0GBA9M</t>
  </si>
  <si>
    <t>_5JY0GBRVP</t>
  </si>
  <si>
    <t>899431111</t>
  </si>
  <si>
    <t xml:space="preserve">Výšková úprava uličního vstupu nebo vpusti do 200 mm zvýšením krycího hrnce, šoupěte nebo hydrantu  </t>
  </si>
  <si>
    <t xml:space="preserve">kus  </t>
  </si>
  <si>
    <t>_5JY0GCMI7</t>
  </si>
  <si>
    <t>899231111</t>
  </si>
  <si>
    <t xml:space="preserve">Výšková úprava uličního vstupu nebo vpusti do 200 mm zvýšením mříže                                 </t>
  </si>
  <si>
    <t>_5JY0GD7BG</t>
  </si>
  <si>
    <t xml:space="preserve">   SO 03  Oloví - most                                                                                        </t>
  </si>
  <si>
    <t>113154223</t>
  </si>
  <si>
    <t xml:space="preserve">Frézování živičného krytu tl 50 mm pruh š 1 m pl do 1000 m2 bez překážek v trase                    </t>
  </si>
  <si>
    <t>_5JY0GE2RF</t>
  </si>
  <si>
    <t>_5JY0GES1K</t>
  </si>
  <si>
    <t>_5JY0GFEYF</t>
  </si>
  <si>
    <t xml:space="preserve">   SO 04  Oloví - propustek (u obchodu)                                                                       </t>
  </si>
  <si>
    <t>113107323</t>
  </si>
  <si>
    <t xml:space="preserve">Odstranění podkladu z kameniva drceného tl 300 mm strojně pl do 50 m2                               </t>
  </si>
  <si>
    <t>_5JY0GG37S</t>
  </si>
  <si>
    <t>122201101</t>
  </si>
  <si>
    <t xml:space="preserve">Odkopávky a prokopávky nezapažené v hornině tř. 3 objem do 100 m3                                   </t>
  </si>
  <si>
    <t xml:space="preserve">m3   </t>
  </si>
  <si>
    <t>_5JY0GGOXV</t>
  </si>
  <si>
    <t>132201201</t>
  </si>
  <si>
    <t xml:space="preserve">Hloubení rýh š do 2000 mm v hornině tř. 3 objemu do 100 m3                                          </t>
  </si>
  <si>
    <t>_5JY0GHIQZ</t>
  </si>
  <si>
    <t>132201101</t>
  </si>
  <si>
    <t xml:space="preserve">Hloubení rýh š do 600 mm v hornině tř. 3 objemu do 100 m3                                           </t>
  </si>
  <si>
    <t>_5JY0GHTF6</t>
  </si>
  <si>
    <t>175111101</t>
  </si>
  <si>
    <t xml:space="preserve">Obsypání potrubí ručně sypaninou bez prohození sítem, uloženou do 3 m                               </t>
  </si>
  <si>
    <t>_5JY0GI21K</t>
  </si>
  <si>
    <t>583441970</t>
  </si>
  <si>
    <t xml:space="preserve">štěrkodrť frakce 0-63                                                                               </t>
  </si>
  <si>
    <t xml:space="preserve">T    </t>
  </si>
  <si>
    <t>_5JY0GQ4LA</t>
  </si>
  <si>
    <t>162701105</t>
  </si>
  <si>
    <t xml:space="preserve">Vodorovné přemístění do 10000 m výkopku/sypaniny z horniny tř. 1 až 4                               </t>
  </si>
  <si>
    <t>_5JY0GIJY9</t>
  </si>
  <si>
    <t>174101101</t>
  </si>
  <si>
    <t xml:space="preserve">Zásyp jam, šachet rýh nebo kolem objektů sypaninou se zhutněním                                     </t>
  </si>
  <si>
    <t>_5JY0GJ2Z0</t>
  </si>
  <si>
    <t>5834417100</t>
  </si>
  <si>
    <t xml:space="preserve">štěrkodrť frakce 0/32                                                                               </t>
  </si>
  <si>
    <t>_5JY0GQWG3</t>
  </si>
  <si>
    <t>212752212</t>
  </si>
  <si>
    <t xml:space="preserve">Trativod z drenážních trubek plastových flexibilních D do 100 mm včetně lože otevřený výkop         </t>
  </si>
  <si>
    <t xml:space="preserve">m    </t>
  </si>
  <si>
    <t>_5JY0GJDXO</t>
  </si>
  <si>
    <t>317361116</t>
  </si>
  <si>
    <t xml:space="preserve">Výztuž mostních říms z betonářské oceli 10 505                                                      </t>
  </si>
  <si>
    <t>_5JY0GJQJU</t>
  </si>
  <si>
    <t>451573111</t>
  </si>
  <si>
    <t xml:space="preserve">Lože pod potrubí otevřený výkop ze štěrkopísku                                                      </t>
  </si>
  <si>
    <t>_5JY0GJZ9O</t>
  </si>
  <si>
    <t>919735111</t>
  </si>
  <si>
    <t xml:space="preserve">Řezání stávajícího živičného krytu hl do 50 mm                                                      </t>
  </si>
  <si>
    <t>_5JY0GK8SO</t>
  </si>
  <si>
    <t>919731121</t>
  </si>
  <si>
    <t xml:space="preserve">Zarovnání styčné plochy podkladu nebo krytu živičného tl do 50 mm                                   </t>
  </si>
  <si>
    <t>_5JY0GKI62</t>
  </si>
  <si>
    <t>919535558</t>
  </si>
  <si>
    <t xml:space="preserve">Obetonování trubního propustku betonem prostým tř. C 20/25                                          </t>
  </si>
  <si>
    <t>_5JY0GKQ79</t>
  </si>
  <si>
    <t>919411131</t>
  </si>
  <si>
    <t>Čelo propustku z betonu prostého se zvýšenými nároky na prostředí pro propustek z trub DN 300 až 500</t>
  </si>
  <si>
    <t>_5JY0GL18H</t>
  </si>
  <si>
    <t>919551112</t>
  </si>
  <si>
    <t xml:space="preserve">Zřízení propustku z trub plastových PE rýhovaných se spojkami nebo s hrdlem DN 400 mm               </t>
  </si>
  <si>
    <t>_5JY0GL8WM</t>
  </si>
  <si>
    <t>562411310</t>
  </si>
  <si>
    <t xml:space="preserve">TROUBA PECOR OPTIMA S HRDL 400MM                                                                    </t>
  </si>
  <si>
    <t xml:space="preserve">KUS  </t>
  </si>
  <si>
    <t>_5JY0GRN01</t>
  </si>
  <si>
    <t>919413121</t>
  </si>
  <si>
    <t xml:space="preserve">Vtoková jímka z betonu prostého se zvýšenými nároky na prostředí pro propustek z trub do DN 800     </t>
  </si>
  <si>
    <t>_5JY0GLJ9Z</t>
  </si>
  <si>
    <t>997221551</t>
  </si>
  <si>
    <t xml:space="preserve">Vodorovná doprava suti ze sypkých materiálů do 1 km                                                 </t>
  </si>
  <si>
    <t>_5JY0GLTR8</t>
  </si>
  <si>
    <t>997221559</t>
  </si>
  <si>
    <t xml:space="preserve">Příplatek ZKD 1 km u vodorovné dopravy suti ze sypkých materiálů                                    </t>
  </si>
  <si>
    <t>_5JY0GM3CT</t>
  </si>
  <si>
    <t>997221855</t>
  </si>
  <si>
    <t xml:space="preserve">Poplatek za uložení na skládce (skládkovné) zeminy a kameniva kód odpadu 170 504                    </t>
  </si>
  <si>
    <t>_5JY0GMF68</t>
  </si>
  <si>
    <t>711111001</t>
  </si>
  <si>
    <t xml:space="preserve">Provedení izolace proti zemní vlhkosti vodorovné za studena nátěrem penetračním                     </t>
  </si>
  <si>
    <t>_5JY0GMPUW</t>
  </si>
  <si>
    <t>711112001</t>
  </si>
  <si>
    <t xml:space="preserve">Provedení izolace proti zemní vlhkosti svislé za studena nátěrem penetračním                        </t>
  </si>
  <si>
    <t>_5JY0GMY0D</t>
  </si>
  <si>
    <t>111631500</t>
  </si>
  <si>
    <t xml:space="preserve">lak asfaltový ALP/9 bal 9 kg                                                                        </t>
  </si>
  <si>
    <t>_5JY0GPH96</t>
  </si>
  <si>
    <t>Nabídku zpracoval:</t>
  </si>
  <si>
    <t>Předáno dne:</t>
  </si>
  <si>
    <t>NABÍDKOVÝ ROZPOČET (rekapitulace)</t>
  </si>
  <si>
    <t>Cena bez DPH</t>
  </si>
  <si>
    <t>DPH 21</t>
  </si>
  <si>
    <t>DPH 15</t>
  </si>
  <si>
    <t>Cena s DPH</t>
  </si>
  <si>
    <t>STAVBA CELKEM</t>
  </si>
  <si>
    <t>Sazba DPH</t>
  </si>
  <si>
    <t>DPH celkem</t>
  </si>
  <si>
    <t xml:space="preserve">  Stavba:      2019                             OPRAVA KOMUNIKACÍ OLOVÍ - LIPEC A OLOVÍ U OBCHODU, OLOVÍ - MOST, MĚSTO OLOVÍ                                                                                                               </t>
  </si>
  <si>
    <t>Cena bez DPH:</t>
  </si>
  <si>
    <t>Cena s DPH:</t>
  </si>
  <si>
    <t>Město Oloví</t>
  </si>
  <si>
    <t>R. Ježek</t>
  </si>
  <si>
    <t xml:space="preserve"> 13.08.2019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</si>
</sst>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#,##0.00\ &quot;Kč&quot;;\-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" fontId="2" fillId="0" borderId="0" xfId="0" applyNumberFormat="1" applyFont="1"/>
    <xf numFmtId="4" fontId="3" fillId="0" borderId="0" xfId="0" applyNumberFormat="1" applyFont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4" fontId="2" fillId="0" borderId="0" xfId="0" applyNumberFormat="1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2" fillId="3" borderId="1" xfId="0" applyFont="1" applyFill="1" applyBorder="1"/>
    <xf numFmtId="7" fontId="2" fillId="3" borderId="1" xfId="0" applyNumberFormat="1" applyFont="1" applyFill="1" applyBorder="1"/>
    <xf numFmtId="0" fontId="5" fillId="3" borderId="0" xfId="0" applyFont="1" applyFill="1"/>
    <xf numFmtId="0" fontId="5" fillId="2" borderId="0" xfId="0" applyFont="1" applyFill="1" applyBorder="1"/>
    <xf numFmtId="4" fontId="5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1" fillId="2" borderId="0" xfId="0" applyFont="1" applyFill="1" applyBorder="1" applyAlignment="1"/>
    <xf numFmtId="0" fontId="8" fillId="0" borderId="0" xfId="0" applyFont="1" applyAlignment="1">
      <alignment horizontal="left"/>
    </xf>
    <xf numFmtId="0" fontId="2" fillId="0" borderId="0" xfId="0" applyFont="1" applyAlignment="1"/>
    <xf numFmtId="0" fontId="2" fillId="0" borderId="2" xfId="0" applyFont="1" applyBorder="1" applyAlignment="1"/>
    <xf numFmtId="0" fontId="0" fillId="0" borderId="2" xfId="0" applyBorder="1" applyAlignment="1"/>
    <xf numFmtId="0" fontId="3" fillId="0" borderId="0" xfId="0" applyFont="1" applyAlignment="1"/>
    <xf numFmtId="0" fontId="0" fillId="0" borderId="0" xfId="0" applyAlignment="1"/>
    <xf numFmtId="0" fontId="4" fillId="0" borderId="1" xfId="0" applyFont="1" applyBorder="1" applyAlignment="1">
      <alignment horizontal="center" vertical="distributed"/>
    </xf>
    <xf numFmtId="0" fontId="0" fillId="0" borderId="1" xfId="0" applyBorder="1" applyAlignment="1">
      <alignment horizontal="center" vertical="distributed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distributed" wrapText="1"/>
    </xf>
    <xf numFmtId="0" fontId="0" fillId="0" borderId="1" xfId="0" applyBorder="1" applyAlignment="1">
      <alignment horizontal="center" vertical="distributed" wrapText="1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4" fontId="5" fillId="3" borderId="0" xfId="0" applyNumberFormat="1" applyFont="1" applyFill="1" applyAlignment="1">
      <alignment horizontal="right"/>
    </xf>
    <xf numFmtId="0" fontId="5" fillId="3" borderId="0" xfId="0" applyFont="1" applyFill="1" applyAlignment="1"/>
    <xf numFmtId="0" fontId="1" fillId="3" borderId="0" xfId="0" applyFont="1" applyFill="1" applyAlignme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"/>
  <sheetViews>
    <sheetView workbookViewId="0">
      <selection activeCell="F18" sqref="F18:L18"/>
    </sheetView>
  </sheetViews>
  <sheetFormatPr defaultRowHeight="14.4" x14ac:dyDescent="0.3"/>
  <cols>
    <col min="3" max="3" width="10.6640625" customWidth="1"/>
    <col min="8" max="8" width="13" bestFit="1" customWidth="1"/>
    <col min="9" max="9" width="12.77734375" customWidth="1"/>
    <col min="10" max="10" width="11.6640625" bestFit="1" customWidth="1"/>
    <col min="11" max="11" width="12.33203125" customWidth="1"/>
    <col min="12" max="12" width="22.88671875" bestFit="1" customWidth="1"/>
  </cols>
  <sheetData>
    <row r="1" spans="1:12" ht="15" thickBot="1" x14ac:dyDescent="0.35">
      <c r="A1" s="39" t="s">
        <v>0</v>
      </c>
      <c r="B1" s="40"/>
      <c r="C1" s="11"/>
      <c r="D1" s="11"/>
      <c r="E1" s="41" t="s">
        <v>129</v>
      </c>
      <c r="F1" s="42"/>
      <c r="G1" s="42"/>
      <c r="H1" s="42"/>
      <c r="I1" s="11"/>
      <c r="J1" s="13" t="s">
        <v>3</v>
      </c>
      <c r="K1" s="14"/>
      <c r="L1" s="12" t="s">
        <v>5</v>
      </c>
    </row>
    <row r="2" spans="1:12" ht="15" thickBot="1" x14ac:dyDescent="0.35">
      <c r="A2" s="12" t="s">
        <v>2</v>
      </c>
      <c r="B2" s="11"/>
      <c r="C2" s="15">
        <v>43690</v>
      </c>
      <c r="D2" s="11"/>
      <c r="E2" s="42"/>
      <c r="F2" s="42"/>
      <c r="G2" s="42"/>
      <c r="H2" s="42"/>
      <c r="I2" s="11"/>
      <c r="J2" s="13" t="s">
        <v>4</v>
      </c>
      <c r="K2" s="14"/>
      <c r="L2" s="11"/>
    </row>
    <row r="3" spans="1:12" x14ac:dyDescent="0.3">
      <c r="A3" s="43" t="s">
        <v>137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x14ac:dyDescent="0.3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x14ac:dyDescent="0.3">
      <c r="A5" s="12" t="s">
        <v>6</v>
      </c>
      <c r="B5" s="11"/>
      <c r="C5" s="12" t="s">
        <v>140</v>
      </c>
      <c r="D5" s="11"/>
      <c r="E5" s="11"/>
      <c r="F5" s="11"/>
      <c r="G5" s="11"/>
      <c r="H5" s="11"/>
      <c r="I5" s="11"/>
      <c r="J5" s="11"/>
      <c r="K5" s="11"/>
      <c r="L5" s="11"/>
    </row>
    <row r="6" spans="1:12" ht="15" thickBot="1" x14ac:dyDescent="0.3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" thickBot="1" x14ac:dyDescent="0.35">
      <c r="A7" s="45" t="s">
        <v>9</v>
      </c>
      <c r="B7" s="46"/>
      <c r="C7" s="46"/>
      <c r="D7" s="46"/>
      <c r="E7" s="46"/>
      <c r="F7" s="46"/>
      <c r="G7" s="17"/>
      <c r="H7" s="16" t="s">
        <v>130</v>
      </c>
      <c r="I7" s="16" t="s">
        <v>131</v>
      </c>
      <c r="J7" s="18" t="s">
        <v>132</v>
      </c>
      <c r="K7" s="19"/>
      <c r="L7" s="18" t="s">
        <v>133</v>
      </c>
    </row>
    <row r="8" spans="1:12" ht="15" thickBot="1" x14ac:dyDescent="0.35">
      <c r="A8" s="47" t="s">
        <v>7</v>
      </c>
      <c r="B8" s="48"/>
      <c r="C8" s="48"/>
      <c r="D8" s="48"/>
      <c r="E8" s="48"/>
      <c r="F8" s="48"/>
      <c r="G8" s="20"/>
      <c r="H8" s="21">
        <f>SUM('SO 01'!K13:L13)</f>
        <v>0</v>
      </c>
      <c r="I8" s="21">
        <f>H8*21%</f>
        <v>0</v>
      </c>
      <c r="J8" s="21">
        <v>0</v>
      </c>
      <c r="K8" s="20"/>
      <c r="L8" s="21">
        <f>H8+I8+J8</f>
        <v>0</v>
      </c>
    </row>
    <row r="9" spans="1:12" ht="15" thickBot="1" x14ac:dyDescent="0.35">
      <c r="A9" s="47" t="s">
        <v>28</v>
      </c>
      <c r="B9" s="48"/>
      <c r="C9" s="48"/>
      <c r="D9" s="48"/>
      <c r="E9" s="48"/>
      <c r="F9" s="48"/>
      <c r="G9" s="20"/>
      <c r="H9" s="21">
        <f>SUM('SO 02'!K14:L14)</f>
        <v>0</v>
      </c>
      <c r="I9" s="21">
        <f>H9*21%</f>
        <v>0</v>
      </c>
      <c r="J9" s="21">
        <v>0</v>
      </c>
      <c r="K9" s="20"/>
      <c r="L9" s="21">
        <f>H9+I9+J9</f>
        <v>0</v>
      </c>
    </row>
    <row r="10" spans="1:12" ht="15" thickBot="1" x14ac:dyDescent="0.35">
      <c r="A10" s="47" t="s">
        <v>41</v>
      </c>
      <c r="B10" s="48"/>
      <c r="C10" s="48"/>
      <c r="D10" s="48"/>
      <c r="E10" s="48"/>
      <c r="F10" s="48"/>
      <c r="G10" s="20"/>
      <c r="H10" s="21">
        <f>SUM('SO 03'!K12:L12)</f>
        <v>0</v>
      </c>
      <c r="I10" s="21">
        <f>H10*21%</f>
        <v>0</v>
      </c>
      <c r="J10" s="21">
        <v>0</v>
      </c>
      <c r="K10" s="20"/>
      <c r="L10" s="21">
        <f>H10+I10+J10</f>
        <v>0</v>
      </c>
    </row>
    <row r="11" spans="1:12" ht="15" thickBot="1" x14ac:dyDescent="0.35">
      <c r="A11" s="47" t="s">
        <v>47</v>
      </c>
      <c r="B11" s="48"/>
      <c r="C11" s="48"/>
      <c r="D11" s="48"/>
      <c r="E11" s="48"/>
      <c r="F11" s="48"/>
      <c r="G11" s="20"/>
      <c r="H11" s="21">
        <f>SUM('SO 04'!K34:L34)</f>
        <v>0</v>
      </c>
      <c r="I11" s="21">
        <f>H11*21%</f>
        <v>0</v>
      </c>
      <c r="J11" s="21">
        <v>0</v>
      </c>
      <c r="K11" s="20"/>
      <c r="L11" s="21">
        <f>H11+I11+J11</f>
        <v>0</v>
      </c>
    </row>
    <row r="12" spans="1:12" x14ac:dyDescent="0.3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x14ac:dyDescent="0.3">
      <c r="A13" s="28" t="s">
        <v>134</v>
      </c>
      <c r="B13" s="29"/>
      <c r="C13" s="29"/>
      <c r="D13" s="32" t="s">
        <v>135</v>
      </c>
      <c r="E13" s="27"/>
      <c r="F13" s="32" t="s">
        <v>136</v>
      </c>
      <c r="G13" s="27"/>
      <c r="H13" s="31" t="s">
        <v>138</v>
      </c>
      <c r="I13" s="25"/>
      <c r="J13" s="23"/>
      <c r="K13" s="24">
        <f>SUM(H8:H11)</f>
        <v>0</v>
      </c>
      <c r="L13" s="25"/>
    </row>
    <row r="14" spans="1:12" x14ac:dyDescent="0.3">
      <c r="A14" s="30"/>
      <c r="B14" s="30"/>
      <c r="C14" s="30"/>
      <c r="D14" s="26">
        <v>21</v>
      </c>
      <c r="E14" s="27"/>
      <c r="F14" s="26">
        <f>SUM(I8:I11)</f>
        <v>0</v>
      </c>
      <c r="G14" s="27"/>
      <c r="H14" s="33"/>
      <c r="I14" s="34"/>
      <c r="J14" s="34"/>
      <c r="K14" s="34"/>
      <c r="L14" s="34"/>
    </row>
    <row r="15" spans="1:12" x14ac:dyDescent="0.3">
      <c r="A15" s="30"/>
      <c r="B15" s="30"/>
      <c r="C15" s="30"/>
      <c r="D15" s="26">
        <v>15</v>
      </c>
      <c r="E15" s="27"/>
      <c r="F15" s="26">
        <f>SUM(J8:J11)</f>
        <v>0</v>
      </c>
      <c r="G15" s="27"/>
      <c r="H15" s="31" t="s">
        <v>139</v>
      </c>
      <c r="I15" s="25"/>
      <c r="J15" s="23"/>
      <c r="K15" s="24">
        <f>SUM(K13,F14:G15)</f>
        <v>0</v>
      </c>
      <c r="L15" s="25"/>
    </row>
    <row r="17" spans="1:12" s="11" customFormat="1" x14ac:dyDescent="0.3">
      <c r="A17" s="35" t="s">
        <v>127</v>
      </c>
      <c r="B17" s="35"/>
      <c r="C17" s="35" t="s">
        <v>141</v>
      </c>
      <c r="D17" s="35"/>
      <c r="E17" s="35"/>
      <c r="F17" s="36"/>
      <c r="G17" s="36"/>
      <c r="H17" s="36"/>
      <c r="I17" s="36"/>
      <c r="J17" s="36"/>
      <c r="K17" s="36"/>
      <c r="L17" s="36"/>
    </row>
    <row r="18" spans="1:12" s="11" customFormat="1" x14ac:dyDescent="0.3">
      <c r="A18" s="35" t="s">
        <v>128</v>
      </c>
      <c r="B18" s="35"/>
      <c r="C18" s="35" t="s">
        <v>142</v>
      </c>
      <c r="D18" s="35"/>
      <c r="E18" s="35"/>
      <c r="F18" s="36"/>
      <c r="G18" s="36"/>
      <c r="H18" s="36"/>
      <c r="I18" s="36"/>
      <c r="J18" s="36"/>
      <c r="K18" s="36"/>
      <c r="L18" s="36"/>
    </row>
  </sheetData>
  <mergeCells count="27">
    <mergeCell ref="A18:B18"/>
    <mergeCell ref="C18:E18"/>
    <mergeCell ref="F18:L18"/>
    <mergeCell ref="A12:L12"/>
    <mergeCell ref="A1:B1"/>
    <mergeCell ref="E1:H2"/>
    <mergeCell ref="A3:L4"/>
    <mergeCell ref="A17:B17"/>
    <mergeCell ref="C17:E17"/>
    <mergeCell ref="F17:L17"/>
    <mergeCell ref="A7:F7"/>
    <mergeCell ref="A8:F8"/>
    <mergeCell ref="A9:F9"/>
    <mergeCell ref="A10:F10"/>
    <mergeCell ref="A11:F11"/>
    <mergeCell ref="H15:I15"/>
    <mergeCell ref="K15:L15"/>
    <mergeCell ref="D15:E15"/>
    <mergeCell ref="F15:G15"/>
    <mergeCell ref="A13:C15"/>
    <mergeCell ref="H13:I13"/>
    <mergeCell ref="K13:L13"/>
    <mergeCell ref="D13:E13"/>
    <mergeCell ref="F13:G13"/>
    <mergeCell ref="H14:L14"/>
    <mergeCell ref="D14:E14"/>
    <mergeCell ref="F14:G14"/>
  </mergeCells>
  <pageMargins left="0.7" right="0.7" top="0.78740157499999996" bottom="0.78740157499999996" header="0.3" footer="0.3"/>
  <pageSetup paperSize="9" scale="97" fitToHeight="0" orientation="landscape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"/>
  <sheetViews>
    <sheetView topLeftCell="A7" workbookViewId="0">
      <selection activeCell="I11" sqref="I11"/>
    </sheetView>
  </sheetViews>
  <sheetFormatPr defaultRowHeight="14.4" x14ac:dyDescent="0.3"/>
  <cols>
    <col min="1" max="1" width="5.5546875" style="1" customWidth="1"/>
    <col min="2" max="2" width="10.109375" style="1" customWidth="1"/>
    <col min="3" max="8" width="12.6640625" style="1" customWidth="1"/>
    <col min="9" max="9" width="11.6640625" style="1" customWidth="1"/>
    <col min="10" max="10" width="6.33203125" style="1" customWidth="1"/>
    <col min="11" max="11" width="12.6640625" style="1" customWidth="1"/>
    <col min="12" max="12" width="13.6640625" style="1" customWidth="1"/>
    <col min="13" max="13" width="16.6640625" hidden="1" customWidth="1"/>
  </cols>
  <sheetData>
    <row r="1" spans="1:13" ht="15" thickBot="1" x14ac:dyDescent="0.35">
      <c r="A1" s="39" t="s">
        <v>0</v>
      </c>
      <c r="B1" s="40"/>
      <c r="C1" s="40"/>
      <c r="E1" s="51" t="s">
        <v>1</v>
      </c>
      <c r="F1" s="52"/>
      <c r="G1" s="52"/>
      <c r="H1" s="52"/>
      <c r="J1" s="2" t="s">
        <v>3</v>
      </c>
      <c r="K1" s="49" t="s">
        <v>5</v>
      </c>
      <c r="L1" s="50"/>
    </row>
    <row r="2" spans="1:13" ht="15" thickBot="1" x14ac:dyDescent="0.35">
      <c r="A2" s="1" t="s">
        <v>2</v>
      </c>
      <c r="C2" s="3">
        <v>43690</v>
      </c>
      <c r="E2" s="52"/>
      <c r="F2" s="52"/>
      <c r="G2" s="52"/>
      <c r="H2" s="52"/>
      <c r="J2" s="2" t="s">
        <v>4</v>
      </c>
      <c r="K2" s="49"/>
      <c r="L2" s="50"/>
    </row>
    <row r="3" spans="1:13" x14ac:dyDescent="0.3">
      <c r="A3" s="43" t="s">
        <v>137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3" x14ac:dyDescent="0.3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3" x14ac:dyDescent="0.3">
      <c r="A5" s="12" t="s">
        <v>6</v>
      </c>
      <c r="B5" s="11"/>
      <c r="C5" s="12" t="s">
        <v>140</v>
      </c>
      <c r="D5" s="11"/>
      <c r="E5" s="11"/>
      <c r="F5" s="11"/>
      <c r="G5" s="11"/>
      <c r="H5" s="11"/>
      <c r="I5" s="11"/>
      <c r="J5" s="11"/>
      <c r="K5" s="11"/>
      <c r="L5" s="11"/>
    </row>
    <row r="6" spans="1:13" ht="15" thickBot="1" x14ac:dyDescent="0.35"/>
    <row r="7" spans="1:13" ht="15" thickBot="1" x14ac:dyDescent="0.35">
      <c r="A7" s="47" t="s">
        <v>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3" ht="15" thickBot="1" x14ac:dyDescent="0.35">
      <c r="A8" s="45" t="s">
        <v>8</v>
      </c>
      <c r="B8" s="46"/>
      <c r="C8" s="53" t="s">
        <v>9</v>
      </c>
      <c r="D8" s="54"/>
      <c r="E8" s="54"/>
      <c r="F8" s="54"/>
      <c r="G8" s="54"/>
      <c r="H8" s="54"/>
      <c r="I8" s="5" t="s">
        <v>10</v>
      </c>
      <c r="J8" s="6" t="s">
        <v>11</v>
      </c>
      <c r="K8" s="5" t="s">
        <v>12</v>
      </c>
      <c r="L8" s="5" t="s">
        <v>13</v>
      </c>
    </row>
    <row r="9" spans="1:13" x14ac:dyDescent="0.3">
      <c r="A9" s="4">
        <v>1</v>
      </c>
      <c r="B9" s="8" t="s">
        <v>14</v>
      </c>
      <c r="C9" s="55" t="s">
        <v>15</v>
      </c>
      <c r="D9" s="56"/>
      <c r="E9" s="56"/>
      <c r="F9" s="56"/>
      <c r="G9" s="56"/>
      <c r="H9" s="56"/>
      <c r="I9" s="9">
        <v>1690</v>
      </c>
      <c r="J9" s="7" t="s">
        <v>16</v>
      </c>
      <c r="K9" s="9">
        <v>0</v>
      </c>
      <c r="L9" s="10">
        <f>ROUND(I9*K9,2)</f>
        <v>0</v>
      </c>
      <c r="M9" t="s">
        <v>17</v>
      </c>
    </row>
    <row r="10" spans="1:13" x14ac:dyDescent="0.3">
      <c r="A10" s="4">
        <v>2</v>
      </c>
      <c r="B10" s="8" t="s">
        <v>18</v>
      </c>
      <c r="C10" s="49" t="s">
        <v>19</v>
      </c>
      <c r="D10" s="50"/>
      <c r="E10" s="50"/>
      <c r="F10" s="50"/>
      <c r="G10" s="50"/>
      <c r="H10" s="50"/>
      <c r="I10" s="9">
        <v>21</v>
      </c>
      <c r="J10" s="7" t="s">
        <v>20</v>
      </c>
      <c r="K10" s="9">
        <v>0</v>
      </c>
      <c r="L10" s="10">
        <f>ROUND(I10*K10,2)</f>
        <v>0</v>
      </c>
      <c r="M10" t="s">
        <v>21</v>
      </c>
    </row>
    <row r="11" spans="1:13" x14ac:dyDescent="0.3">
      <c r="A11" s="4">
        <v>3</v>
      </c>
      <c r="B11" s="8" t="s">
        <v>22</v>
      </c>
      <c r="C11" s="49" t="s">
        <v>23</v>
      </c>
      <c r="D11" s="50"/>
      <c r="E11" s="50"/>
      <c r="F11" s="50"/>
      <c r="G11" s="50"/>
      <c r="H11" s="50"/>
      <c r="I11" s="9">
        <v>1690</v>
      </c>
      <c r="J11" s="7" t="s">
        <v>16</v>
      </c>
      <c r="K11" s="9">
        <v>0</v>
      </c>
      <c r="L11" s="10">
        <f>ROUND(I11*K11,2)</f>
        <v>0</v>
      </c>
      <c r="M11" t="s">
        <v>24</v>
      </c>
    </row>
    <row r="12" spans="1:13" x14ac:dyDescent="0.3">
      <c r="A12" s="4">
        <v>4</v>
      </c>
      <c r="B12" s="8" t="s">
        <v>25</v>
      </c>
      <c r="C12" s="49" t="s">
        <v>26</v>
      </c>
      <c r="D12" s="50"/>
      <c r="E12" s="50"/>
      <c r="F12" s="50"/>
      <c r="G12" s="50"/>
      <c r="H12" s="50"/>
      <c r="I12" s="9">
        <v>1690</v>
      </c>
      <c r="J12" s="7" t="s">
        <v>16</v>
      </c>
      <c r="K12" s="9">
        <v>0</v>
      </c>
      <c r="L12" s="10">
        <f>ROUND(I12*K12,2)</f>
        <v>0</v>
      </c>
      <c r="M12" t="s">
        <v>27</v>
      </c>
    </row>
    <row r="13" spans="1:13" x14ac:dyDescent="0.3">
      <c r="A13" s="57" t="s">
        <v>13</v>
      </c>
      <c r="B13" s="58"/>
      <c r="C13" s="22"/>
      <c r="D13" s="62"/>
      <c r="E13" s="63"/>
      <c r="F13" s="62"/>
      <c r="G13" s="63"/>
      <c r="H13" s="59" t="s">
        <v>138</v>
      </c>
      <c r="I13" s="60"/>
      <c r="J13" s="60"/>
      <c r="K13" s="61">
        <f>SUM(L9:L12)</f>
        <v>0</v>
      </c>
      <c r="L13" s="60"/>
    </row>
    <row r="14" spans="1:13" x14ac:dyDescent="0.3">
      <c r="A14" s="3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</sheetData>
  <mergeCells count="18">
    <mergeCell ref="A14:L14"/>
    <mergeCell ref="C11:H11"/>
    <mergeCell ref="C12:H12"/>
    <mergeCell ref="A13:B13"/>
    <mergeCell ref="H13:J13"/>
    <mergeCell ref="K13:L13"/>
    <mergeCell ref="D13:E13"/>
    <mergeCell ref="F13:G13"/>
    <mergeCell ref="C10:H10"/>
    <mergeCell ref="A1:C1"/>
    <mergeCell ref="E1:H2"/>
    <mergeCell ref="K1:L1"/>
    <mergeCell ref="K2:L2"/>
    <mergeCell ref="A3:L4"/>
    <mergeCell ref="A7:L7"/>
    <mergeCell ref="A8:B8"/>
    <mergeCell ref="C8:H8"/>
    <mergeCell ref="C9:H9"/>
  </mergeCells>
  <pageMargins left="0.19685039375000002" right="0.19685039375000002" top="0.78740157499999996" bottom="0.78740157499999996" header="0.3" footer="0.3"/>
  <pageSetup paperSize="9" orientation="landscape" verticalDpi="0" r:id="rId1"/>
  <headerFoot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5"/>
  <sheetViews>
    <sheetView workbookViewId="0">
      <selection activeCell="H14" sqref="H14:J14"/>
    </sheetView>
  </sheetViews>
  <sheetFormatPr defaultRowHeight="14.4" x14ac:dyDescent="0.3"/>
  <cols>
    <col min="1" max="1" width="5.5546875" style="1" customWidth="1"/>
    <col min="2" max="2" width="10.77734375" style="1" customWidth="1"/>
    <col min="3" max="8" width="12.6640625" style="1" customWidth="1"/>
    <col min="9" max="9" width="11.6640625" style="1" customWidth="1"/>
    <col min="10" max="10" width="6.33203125" style="1" customWidth="1"/>
    <col min="11" max="11" width="12.6640625" style="1" customWidth="1"/>
    <col min="12" max="12" width="13.6640625" style="1" customWidth="1"/>
    <col min="13" max="13" width="16.6640625" hidden="1" customWidth="1"/>
  </cols>
  <sheetData>
    <row r="1" spans="1:13" ht="15" thickBot="1" x14ac:dyDescent="0.35">
      <c r="A1" s="39" t="s">
        <v>0</v>
      </c>
      <c r="B1" s="40"/>
      <c r="C1" s="40"/>
      <c r="E1" s="51" t="s">
        <v>1</v>
      </c>
      <c r="F1" s="52"/>
      <c r="G1" s="52"/>
      <c r="H1" s="52"/>
      <c r="J1" s="2" t="s">
        <v>3</v>
      </c>
      <c r="K1" s="49" t="s">
        <v>5</v>
      </c>
      <c r="L1" s="50"/>
    </row>
    <row r="2" spans="1:13" ht="15" thickBot="1" x14ac:dyDescent="0.35">
      <c r="A2" s="1" t="s">
        <v>2</v>
      </c>
      <c r="C2" s="3">
        <v>43690</v>
      </c>
      <c r="E2" s="52"/>
      <c r="F2" s="52"/>
      <c r="G2" s="52"/>
      <c r="H2" s="52"/>
      <c r="J2" s="2" t="s">
        <v>4</v>
      </c>
      <c r="K2" s="49"/>
      <c r="L2" s="50"/>
    </row>
    <row r="3" spans="1:13" x14ac:dyDescent="0.3">
      <c r="A3" s="43" t="s">
        <v>137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3" x14ac:dyDescent="0.3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3" x14ac:dyDescent="0.3">
      <c r="A5" s="12" t="s">
        <v>6</v>
      </c>
      <c r="B5" s="11"/>
      <c r="C5" s="12" t="s">
        <v>140</v>
      </c>
      <c r="D5" s="11"/>
      <c r="E5" s="11"/>
      <c r="F5" s="11"/>
      <c r="G5" s="11"/>
      <c r="H5" s="11"/>
      <c r="I5" s="11"/>
      <c r="J5" s="11"/>
      <c r="K5" s="11"/>
      <c r="L5" s="11"/>
    </row>
    <row r="6" spans="1:13" ht="15" thickBot="1" x14ac:dyDescent="0.35"/>
    <row r="7" spans="1:13" ht="15" thickBot="1" x14ac:dyDescent="0.35">
      <c r="A7" s="47" t="s">
        <v>28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3" ht="15" thickBot="1" x14ac:dyDescent="0.35">
      <c r="A8" s="45" t="s">
        <v>8</v>
      </c>
      <c r="B8" s="46"/>
      <c r="C8" s="53" t="s">
        <v>9</v>
      </c>
      <c r="D8" s="54"/>
      <c r="E8" s="54"/>
      <c r="F8" s="54"/>
      <c r="G8" s="54"/>
      <c r="H8" s="54"/>
      <c r="I8" s="5" t="s">
        <v>10</v>
      </c>
      <c r="J8" s="6" t="s">
        <v>11</v>
      </c>
      <c r="K8" s="5" t="s">
        <v>12</v>
      </c>
      <c r="L8" s="5" t="s">
        <v>13</v>
      </c>
    </row>
    <row r="9" spans="1:13" x14ac:dyDescent="0.3">
      <c r="A9" s="4">
        <v>1</v>
      </c>
      <c r="B9" s="8" t="s">
        <v>29</v>
      </c>
      <c r="C9" s="66" t="s">
        <v>30</v>
      </c>
      <c r="D9" s="67"/>
      <c r="E9" s="67"/>
      <c r="F9" s="67"/>
      <c r="G9" s="67"/>
      <c r="H9" s="67"/>
      <c r="I9" s="9">
        <v>1122</v>
      </c>
      <c r="J9" s="7" t="s">
        <v>16</v>
      </c>
      <c r="K9" s="9">
        <v>0</v>
      </c>
      <c r="L9" s="10">
        <f>ROUND(I9*K9,2)</f>
        <v>0</v>
      </c>
      <c r="M9" t="s">
        <v>31</v>
      </c>
    </row>
    <row r="10" spans="1:13" x14ac:dyDescent="0.3">
      <c r="A10" s="4">
        <v>2</v>
      </c>
      <c r="B10" s="8" t="s">
        <v>22</v>
      </c>
      <c r="C10" s="64" t="s">
        <v>23</v>
      </c>
      <c r="D10" s="65"/>
      <c r="E10" s="65"/>
      <c r="F10" s="65"/>
      <c r="G10" s="65"/>
      <c r="H10" s="65"/>
      <c r="I10" s="9">
        <v>1122</v>
      </c>
      <c r="J10" s="7" t="s">
        <v>16</v>
      </c>
      <c r="K10" s="9">
        <v>0</v>
      </c>
      <c r="L10" s="10">
        <f>ROUND(I10*K10,2)</f>
        <v>0</v>
      </c>
      <c r="M10" t="s">
        <v>32</v>
      </c>
    </row>
    <row r="11" spans="1:13" x14ac:dyDescent="0.3">
      <c r="A11" s="4">
        <v>3</v>
      </c>
      <c r="B11" s="8" t="s">
        <v>25</v>
      </c>
      <c r="C11" s="64" t="s">
        <v>26</v>
      </c>
      <c r="D11" s="65"/>
      <c r="E11" s="65"/>
      <c r="F11" s="65"/>
      <c r="G11" s="65"/>
      <c r="H11" s="65"/>
      <c r="I11" s="9">
        <v>1122</v>
      </c>
      <c r="J11" s="7" t="s">
        <v>16</v>
      </c>
      <c r="K11" s="9">
        <v>0</v>
      </c>
      <c r="L11" s="10">
        <f>ROUND(I11*K11,2)</f>
        <v>0</v>
      </c>
      <c r="M11" t="s">
        <v>33</v>
      </c>
    </row>
    <row r="12" spans="1:13" ht="30" customHeight="1" x14ac:dyDescent="0.3">
      <c r="A12" s="4">
        <v>4</v>
      </c>
      <c r="B12" s="8" t="s">
        <v>34</v>
      </c>
      <c r="C12" s="64" t="s">
        <v>35</v>
      </c>
      <c r="D12" s="65"/>
      <c r="E12" s="65"/>
      <c r="F12" s="65"/>
      <c r="G12" s="65"/>
      <c r="H12" s="65"/>
      <c r="I12" s="9">
        <v>6</v>
      </c>
      <c r="J12" s="7" t="s">
        <v>36</v>
      </c>
      <c r="K12" s="9">
        <v>0</v>
      </c>
      <c r="L12" s="10">
        <f>ROUND(I12*K12,2)</f>
        <v>0</v>
      </c>
      <c r="M12" t="s">
        <v>37</v>
      </c>
    </row>
    <row r="13" spans="1:13" x14ac:dyDescent="0.3">
      <c r="A13" s="4">
        <v>5</v>
      </c>
      <c r="B13" s="8" t="s">
        <v>38</v>
      </c>
      <c r="C13" s="64" t="s">
        <v>39</v>
      </c>
      <c r="D13" s="65"/>
      <c r="E13" s="65"/>
      <c r="F13" s="65"/>
      <c r="G13" s="65"/>
      <c r="H13" s="65"/>
      <c r="I13" s="9">
        <v>7</v>
      </c>
      <c r="J13" s="7" t="s">
        <v>36</v>
      </c>
      <c r="K13" s="9">
        <v>0</v>
      </c>
      <c r="L13" s="10">
        <f>ROUND(I13*K13,2)</f>
        <v>0</v>
      </c>
      <c r="M13" t="s">
        <v>40</v>
      </c>
    </row>
    <row r="14" spans="1:13" x14ac:dyDescent="0.3">
      <c r="A14" s="57" t="s">
        <v>13</v>
      </c>
      <c r="B14" s="58"/>
      <c r="C14" s="22"/>
      <c r="D14" s="62"/>
      <c r="E14" s="63"/>
      <c r="F14" s="62"/>
      <c r="G14" s="63"/>
      <c r="H14" s="59" t="s">
        <v>138</v>
      </c>
      <c r="I14" s="60"/>
      <c r="J14" s="60"/>
      <c r="K14" s="61">
        <f>SUM(L9:L13)</f>
        <v>0</v>
      </c>
      <c r="L14" s="60"/>
    </row>
    <row r="15" spans="1:13" x14ac:dyDescent="0.3">
      <c r="A15" s="3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</sheetData>
  <mergeCells count="19">
    <mergeCell ref="A15:L15"/>
    <mergeCell ref="C11:H11"/>
    <mergeCell ref="C12:H12"/>
    <mergeCell ref="C13:H13"/>
    <mergeCell ref="A14:B14"/>
    <mergeCell ref="H14:J14"/>
    <mergeCell ref="K14:L14"/>
    <mergeCell ref="D14:E14"/>
    <mergeCell ref="F14:G14"/>
    <mergeCell ref="C10:H10"/>
    <mergeCell ref="A1:C1"/>
    <mergeCell ref="E1:H2"/>
    <mergeCell ref="K1:L1"/>
    <mergeCell ref="K2:L2"/>
    <mergeCell ref="A3:L4"/>
    <mergeCell ref="A7:L7"/>
    <mergeCell ref="A8:B8"/>
    <mergeCell ref="C8:H8"/>
    <mergeCell ref="C9:H9"/>
  </mergeCells>
  <pageMargins left="0.19685039375000002" right="0.19685039375000002" top="0.78740157499999996" bottom="0.78740157499999996" header="0.3" footer="0.3"/>
  <pageSetup paperSize="9" orientation="landscape" verticalDpi="0" r:id="rId1"/>
  <headerFoot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3"/>
  <sheetViews>
    <sheetView workbookViewId="0">
      <selection activeCell="H12" sqref="H12:J12"/>
    </sheetView>
  </sheetViews>
  <sheetFormatPr defaultRowHeight="14.4" x14ac:dyDescent="0.3"/>
  <cols>
    <col min="1" max="1" width="5.5546875" style="1" customWidth="1"/>
    <col min="2" max="2" width="10.44140625" style="1" customWidth="1"/>
    <col min="3" max="8" width="12.6640625" style="1" customWidth="1"/>
    <col min="9" max="9" width="11.6640625" style="1" customWidth="1"/>
    <col min="10" max="10" width="6.33203125" style="1" customWidth="1"/>
    <col min="11" max="11" width="12.6640625" style="1" customWidth="1"/>
    <col min="12" max="12" width="13.6640625" style="1" customWidth="1"/>
    <col min="13" max="13" width="16.6640625" hidden="1" customWidth="1"/>
  </cols>
  <sheetData>
    <row r="1" spans="1:13" ht="15" thickBot="1" x14ac:dyDescent="0.35">
      <c r="A1" s="39" t="s">
        <v>0</v>
      </c>
      <c r="B1" s="40"/>
      <c r="C1" s="40"/>
      <c r="E1" s="51" t="s">
        <v>1</v>
      </c>
      <c r="F1" s="52"/>
      <c r="G1" s="52"/>
      <c r="H1" s="52"/>
      <c r="J1" s="2" t="s">
        <v>3</v>
      </c>
      <c r="K1" s="49" t="s">
        <v>5</v>
      </c>
      <c r="L1" s="50"/>
    </row>
    <row r="2" spans="1:13" ht="15" thickBot="1" x14ac:dyDescent="0.35">
      <c r="A2" s="1" t="s">
        <v>2</v>
      </c>
      <c r="C2" s="3">
        <v>43690</v>
      </c>
      <c r="E2" s="52"/>
      <c r="F2" s="52"/>
      <c r="G2" s="52"/>
      <c r="H2" s="52"/>
      <c r="J2" s="2" t="s">
        <v>4</v>
      </c>
      <c r="K2" s="49"/>
      <c r="L2" s="50"/>
    </row>
    <row r="3" spans="1:13" x14ac:dyDescent="0.3">
      <c r="A3" s="43" t="s">
        <v>137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3" x14ac:dyDescent="0.3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3" x14ac:dyDescent="0.3">
      <c r="A5" s="12" t="s">
        <v>6</v>
      </c>
      <c r="B5" s="11"/>
      <c r="C5" s="12" t="s">
        <v>140</v>
      </c>
      <c r="D5" s="11"/>
      <c r="E5" s="11"/>
      <c r="F5" s="11"/>
      <c r="G5" s="11"/>
      <c r="H5" s="11"/>
      <c r="I5" s="11"/>
      <c r="J5" s="11"/>
      <c r="K5" s="11"/>
      <c r="L5" s="11"/>
    </row>
    <row r="6" spans="1:13" ht="15" thickBot="1" x14ac:dyDescent="0.35"/>
    <row r="7" spans="1:13" ht="15" thickBot="1" x14ac:dyDescent="0.35">
      <c r="A7" s="47" t="s">
        <v>41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3" ht="15" thickBot="1" x14ac:dyDescent="0.35">
      <c r="A8" s="45" t="s">
        <v>8</v>
      </c>
      <c r="B8" s="46"/>
      <c r="C8" s="53" t="s">
        <v>9</v>
      </c>
      <c r="D8" s="54"/>
      <c r="E8" s="54"/>
      <c r="F8" s="54"/>
      <c r="G8" s="54"/>
      <c r="H8" s="54"/>
      <c r="I8" s="5" t="s">
        <v>10</v>
      </c>
      <c r="J8" s="6" t="s">
        <v>11</v>
      </c>
      <c r="K8" s="5" t="s">
        <v>12</v>
      </c>
      <c r="L8" s="5" t="s">
        <v>13</v>
      </c>
    </row>
    <row r="9" spans="1:13" x14ac:dyDescent="0.3">
      <c r="A9" s="4">
        <v>1</v>
      </c>
      <c r="B9" s="8" t="s">
        <v>42</v>
      </c>
      <c r="C9" s="66" t="s">
        <v>43</v>
      </c>
      <c r="D9" s="67"/>
      <c r="E9" s="67"/>
      <c r="F9" s="67"/>
      <c r="G9" s="67"/>
      <c r="H9" s="67"/>
      <c r="I9" s="9">
        <v>55</v>
      </c>
      <c r="J9" s="7" t="s">
        <v>16</v>
      </c>
      <c r="K9" s="9">
        <v>0</v>
      </c>
      <c r="L9" s="10">
        <f>ROUND(I9*K9,2)</f>
        <v>0</v>
      </c>
      <c r="M9" t="s">
        <v>44</v>
      </c>
    </row>
    <row r="10" spans="1:13" x14ac:dyDescent="0.3">
      <c r="A10" s="4">
        <v>2</v>
      </c>
      <c r="B10" s="8" t="s">
        <v>22</v>
      </c>
      <c r="C10" s="64" t="s">
        <v>23</v>
      </c>
      <c r="D10" s="65"/>
      <c r="E10" s="65"/>
      <c r="F10" s="65"/>
      <c r="G10" s="65"/>
      <c r="H10" s="65"/>
      <c r="I10" s="9">
        <v>55</v>
      </c>
      <c r="J10" s="7" t="s">
        <v>16</v>
      </c>
      <c r="K10" s="9">
        <v>0</v>
      </c>
      <c r="L10" s="10">
        <f>ROUND(I10*K10,2)</f>
        <v>0</v>
      </c>
      <c r="M10" t="s">
        <v>45</v>
      </c>
    </row>
    <row r="11" spans="1:13" x14ac:dyDescent="0.3">
      <c r="A11" s="4">
        <v>3</v>
      </c>
      <c r="B11" s="8" t="s">
        <v>25</v>
      </c>
      <c r="C11" s="64" t="s">
        <v>26</v>
      </c>
      <c r="D11" s="65"/>
      <c r="E11" s="65"/>
      <c r="F11" s="65"/>
      <c r="G11" s="65"/>
      <c r="H11" s="65"/>
      <c r="I11" s="9">
        <v>55</v>
      </c>
      <c r="J11" s="7" t="s">
        <v>16</v>
      </c>
      <c r="K11" s="9">
        <v>0</v>
      </c>
      <c r="L11" s="10">
        <f>ROUND(I11*K11,2)</f>
        <v>0</v>
      </c>
      <c r="M11" t="s">
        <v>46</v>
      </c>
    </row>
    <row r="12" spans="1:13" x14ac:dyDescent="0.3">
      <c r="A12" s="57" t="s">
        <v>13</v>
      </c>
      <c r="B12" s="58"/>
      <c r="C12" s="22"/>
      <c r="D12" s="62"/>
      <c r="E12" s="63"/>
      <c r="F12" s="62"/>
      <c r="G12" s="63"/>
      <c r="H12" s="59" t="s">
        <v>138</v>
      </c>
      <c r="I12" s="60"/>
      <c r="J12" s="60"/>
      <c r="K12" s="61">
        <f>SUM(L9:L11)</f>
        <v>0</v>
      </c>
      <c r="L12" s="60"/>
    </row>
    <row r="13" spans="1:13" x14ac:dyDescent="0.3">
      <c r="A13" s="3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</sheetData>
  <mergeCells count="17">
    <mergeCell ref="A13:L13"/>
    <mergeCell ref="C11:H11"/>
    <mergeCell ref="A12:B12"/>
    <mergeCell ref="H12:J12"/>
    <mergeCell ref="K12:L12"/>
    <mergeCell ref="D12:E12"/>
    <mergeCell ref="F12:G12"/>
    <mergeCell ref="C10:H10"/>
    <mergeCell ref="A1:C1"/>
    <mergeCell ref="E1:H2"/>
    <mergeCell ref="K1:L1"/>
    <mergeCell ref="K2:L2"/>
    <mergeCell ref="A3:L4"/>
    <mergeCell ref="A7:L7"/>
    <mergeCell ref="A8:B8"/>
    <mergeCell ref="C8:H8"/>
    <mergeCell ref="C9:H9"/>
  </mergeCells>
  <pageMargins left="0.19685039375000002" right="0.19685039375000002" top="0.78740157499999996" bottom="0.78740157499999996" header="0.3" footer="0.3"/>
  <pageSetup paperSize="9" orientation="landscape" verticalDpi="0" r:id="rId1"/>
  <headerFoot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6"/>
  <sheetViews>
    <sheetView tabSelected="1" topLeftCell="A22" workbookViewId="0">
      <selection activeCell="K34" sqref="K34:L34"/>
    </sheetView>
  </sheetViews>
  <sheetFormatPr defaultRowHeight="14.4" x14ac:dyDescent="0.3"/>
  <cols>
    <col min="1" max="1" width="5.5546875" style="1" customWidth="1"/>
    <col min="2" max="2" width="9.109375" style="1"/>
    <col min="3" max="8" width="12.6640625" style="1" customWidth="1"/>
    <col min="9" max="9" width="11.6640625" style="1" customWidth="1"/>
    <col min="10" max="10" width="6.33203125" style="1" customWidth="1"/>
    <col min="11" max="11" width="12.6640625" style="1" customWidth="1"/>
    <col min="12" max="12" width="13.6640625" style="1" customWidth="1"/>
    <col min="13" max="13" width="16.6640625" hidden="1" customWidth="1"/>
  </cols>
  <sheetData>
    <row r="1" spans="1:13" ht="15" thickBot="1" x14ac:dyDescent="0.35">
      <c r="A1" s="39" t="s">
        <v>0</v>
      </c>
      <c r="B1" s="40"/>
      <c r="C1" s="40"/>
      <c r="E1" s="51" t="s">
        <v>1</v>
      </c>
      <c r="F1" s="52"/>
      <c r="G1" s="52"/>
      <c r="H1" s="52"/>
      <c r="J1" s="2" t="s">
        <v>3</v>
      </c>
      <c r="K1" s="49" t="s">
        <v>5</v>
      </c>
      <c r="L1" s="50"/>
    </row>
    <row r="2" spans="1:13" ht="15" thickBot="1" x14ac:dyDescent="0.35">
      <c r="A2" s="1" t="s">
        <v>2</v>
      </c>
      <c r="C2" s="3">
        <v>43690</v>
      </c>
      <c r="E2" s="52"/>
      <c r="F2" s="52"/>
      <c r="G2" s="52"/>
      <c r="H2" s="52"/>
      <c r="J2" s="2" t="s">
        <v>4</v>
      </c>
      <c r="K2" s="49"/>
      <c r="L2" s="50"/>
    </row>
    <row r="3" spans="1:13" x14ac:dyDescent="0.3">
      <c r="A3" s="43" t="s">
        <v>137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3" x14ac:dyDescent="0.3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3" x14ac:dyDescent="0.3">
      <c r="A5" s="12" t="s">
        <v>6</v>
      </c>
      <c r="B5" s="11"/>
      <c r="C5" s="12" t="s">
        <v>140</v>
      </c>
      <c r="D5" s="11"/>
      <c r="E5" s="11"/>
      <c r="F5" s="11"/>
      <c r="G5" s="11"/>
      <c r="H5" s="11"/>
      <c r="I5" s="11"/>
      <c r="J5" s="11"/>
      <c r="K5" s="11"/>
      <c r="L5" s="11"/>
    </row>
    <row r="6" spans="1:13" ht="15" thickBot="1" x14ac:dyDescent="0.35"/>
    <row r="7" spans="1:13" ht="15" thickBot="1" x14ac:dyDescent="0.35">
      <c r="A7" s="47" t="s">
        <v>47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3" ht="15" thickBot="1" x14ac:dyDescent="0.35">
      <c r="A8" s="45" t="s">
        <v>8</v>
      </c>
      <c r="B8" s="46"/>
      <c r="C8" s="53" t="s">
        <v>9</v>
      </c>
      <c r="D8" s="54"/>
      <c r="E8" s="54"/>
      <c r="F8" s="54"/>
      <c r="G8" s="54"/>
      <c r="H8" s="54"/>
      <c r="I8" s="5" t="s">
        <v>10</v>
      </c>
      <c r="J8" s="6" t="s">
        <v>11</v>
      </c>
      <c r="K8" s="5" t="s">
        <v>12</v>
      </c>
      <c r="L8" s="5" t="s">
        <v>13</v>
      </c>
    </row>
    <row r="9" spans="1:13" x14ac:dyDescent="0.3">
      <c r="A9" s="4">
        <v>1</v>
      </c>
      <c r="B9" s="8" t="s">
        <v>48</v>
      </c>
      <c r="C9" s="66" t="s">
        <v>49</v>
      </c>
      <c r="D9" s="67"/>
      <c r="E9" s="67"/>
      <c r="F9" s="67"/>
      <c r="G9" s="67"/>
      <c r="H9" s="67"/>
      <c r="I9" s="9">
        <v>5</v>
      </c>
      <c r="J9" s="7" t="s">
        <v>16</v>
      </c>
      <c r="K9" s="9">
        <v>0</v>
      </c>
      <c r="L9" s="10">
        <f t="shared" ref="L9:L33" si="0">ROUND(I9*K9,2)</f>
        <v>0</v>
      </c>
      <c r="M9" t="s">
        <v>50</v>
      </c>
    </row>
    <row r="10" spans="1:13" x14ac:dyDescent="0.3">
      <c r="A10" s="4">
        <v>2</v>
      </c>
      <c r="B10" s="8" t="s">
        <v>51</v>
      </c>
      <c r="C10" s="64" t="s">
        <v>52</v>
      </c>
      <c r="D10" s="65"/>
      <c r="E10" s="65"/>
      <c r="F10" s="65"/>
      <c r="G10" s="65"/>
      <c r="H10" s="65"/>
      <c r="I10" s="9">
        <v>4.5</v>
      </c>
      <c r="J10" s="7" t="s">
        <v>53</v>
      </c>
      <c r="K10" s="9">
        <v>0</v>
      </c>
      <c r="L10" s="10">
        <f t="shared" si="0"/>
        <v>0</v>
      </c>
      <c r="M10" t="s">
        <v>54</v>
      </c>
    </row>
    <row r="11" spans="1:13" x14ac:dyDescent="0.3">
      <c r="A11" s="4">
        <v>3</v>
      </c>
      <c r="B11" s="8" t="s">
        <v>55</v>
      </c>
      <c r="C11" s="64" t="s">
        <v>56</v>
      </c>
      <c r="D11" s="65"/>
      <c r="E11" s="65"/>
      <c r="F11" s="65"/>
      <c r="G11" s="65"/>
      <c r="H11" s="65"/>
      <c r="I11" s="9">
        <v>4</v>
      </c>
      <c r="J11" s="7" t="s">
        <v>53</v>
      </c>
      <c r="K11" s="9">
        <v>0</v>
      </c>
      <c r="L11" s="10">
        <f t="shared" si="0"/>
        <v>0</v>
      </c>
      <c r="M11" t="s">
        <v>57</v>
      </c>
    </row>
    <row r="12" spans="1:13" x14ac:dyDescent="0.3">
      <c r="A12" s="4">
        <v>4</v>
      </c>
      <c r="B12" s="8" t="s">
        <v>58</v>
      </c>
      <c r="C12" s="64" t="s">
        <v>59</v>
      </c>
      <c r="D12" s="65"/>
      <c r="E12" s="65"/>
      <c r="F12" s="65"/>
      <c r="G12" s="65"/>
      <c r="H12" s="65"/>
      <c r="I12" s="9">
        <v>10</v>
      </c>
      <c r="J12" s="7" t="s">
        <v>53</v>
      </c>
      <c r="K12" s="9">
        <v>0</v>
      </c>
      <c r="L12" s="10">
        <f t="shared" si="0"/>
        <v>0</v>
      </c>
      <c r="M12" t="s">
        <v>60</v>
      </c>
    </row>
    <row r="13" spans="1:13" x14ac:dyDescent="0.3">
      <c r="A13" s="4">
        <v>5</v>
      </c>
      <c r="B13" s="8" t="s">
        <v>61</v>
      </c>
      <c r="C13" s="64" t="s">
        <v>62</v>
      </c>
      <c r="D13" s="65"/>
      <c r="E13" s="65"/>
      <c r="F13" s="65"/>
      <c r="G13" s="65"/>
      <c r="H13" s="65"/>
      <c r="I13" s="9">
        <v>1.5</v>
      </c>
      <c r="J13" s="7" t="s">
        <v>53</v>
      </c>
      <c r="K13" s="9">
        <v>0</v>
      </c>
      <c r="L13" s="10">
        <f t="shared" si="0"/>
        <v>0</v>
      </c>
      <c r="M13" t="s">
        <v>63</v>
      </c>
    </row>
    <row r="14" spans="1:13" x14ac:dyDescent="0.3">
      <c r="A14" s="4">
        <v>6</v>
      </c>
      <c r="B14" s="8" t="s">
        <v>64</v>
      </c>
      <c r="C14" s="64" t="s">
        <v>65</v>
      </c>
      <c r="D14" s="65"/>
      <c r="E14" s="65"/>
      <c r="F14" s="65"/>
      <c r="G14" s="65"/>
      <c r="H14" s="65"/>
      <c r="I14" s="9">
        <v>2.5</v>
      </c>
      <c r="J14" s="7" t="s">
        <v>66</v>
      </c>
      <c r="K14" s="9">
        <v>0</v>
      </c>
      <c r="L14" s="10">
        <f t="shared" si="0"/>
        <v>0</v>
      </c>
      <c r="M14" t="s">
        <v>67</v>
      </c>
    </row>
    <row r="15" spans="1:13" x14ac:dyDescent="0.3">
      <c r="A15" s="4">
        <v>7</v>
      </c>
      <c r="B15" s="8" t="s">
        <v>68</v>
      </c>
      <c r="C15" s="64" t="s">
        <v>69</v>
      </c>
      <c r="D15" s="65"/>
      <c r="E15" s="65"/>
      <c r="F15" s="65"/>
      <c r="G15" s="65"/>
      <c r="H15" s="65"/>
      <c r="I15" s="9">
        <v>18.5</v>
      </c>
      <c r="J15" s="7" t="s">
        <v>53</v>
      </c>
      <c r="K15" s="9">
        <v>0</v>
      </c>
      <c r="L15" s="10">
        <f t="shared" si="0"/>
        <v>0</v>
      </c>
      <c r="M15" t="s">
        <v>70</v>
      </c>
    </row>
    <row r="16" spans="1:13" x14ac:dyDescent="0.3">
      <c r="A16" s="4">
        <v>8</v>
      </c>
      <c r="B16" s="8" t="s">
        <v>71</v>
      </c>
      <c r="C16" s="64" t="s">
        <v>72</v>
      </c>
      <c r="D16" s="65"/>
      <c r="E16" s="65"/>
      <c r="F16" s="65"/>
      <c r="G16" s="65"/>
      <c r="H16" s="65"/>
      <c r="I16" s="9">
        <v>7</v>
      </c>
      <c r="J16" s="7" t="s">
        <v>53</v>
      </c>
      <c r="K16" s="9">
        <v>0</v>
      </c>
      <c r="L16" s="10">
        <f t="shared" si="0"/>
        <v>0</v>
      </c>
      <c r="M16" t="s">
        <v>73</v>
      </c>
    </row>
    <row r="17" spans="1:13" x14ac:dyDescent="0.3">
      <c r="A17" s="4">
        <v>9</v>
      </c>
      <c r="B17" s="8" t="s">
        <v>74</v>
      </c>
      <c r="C17" s="64" t="s">
        <v>75</v>
      </c>
      <c r="D17" s="65"/>
      <c r="E17" s="65"/>
      <c r="F17" s="65"/>
      <c r="G17" s="65"/>
      <c r="H17" s="65"/>
      <c r="I17" s="9">
        <v>12</v>
      </c>
      <c r="J17" s="7" t="s">
        <v>20</v>
      </c>
      <c r="K17" s="9">
        <v>0</v>
      </c>
      <c r="L17" s="10">
        <f t="shared" si="0"/>
        <v>0</v>
      </c>
      <c r="M17" t="s">
        <v>76</v>
      </c>
    </row>
    <row r="18" spans="1:13" x14ac:dyDescent="0.3">
      <c r="A18" s="4">
        <v>10</v>
      </c>
      <c r="B18" s="8" t="s">
        <v>77</v>
      </c>
      <c r="C18" s="64" t="s">
        <v>78</v>
      </c>
      <c r="D18" s="65"/>
      <c r="E18" s="65"/>
      <c r="F18" s="65"/>
      <c r="G18" s="65"/>
      <c r="H18" s="65"/>
      <c r="I18" s="9">
        <v>50</v>
      </c>
      <c r="J18" s="7" t="s">
        <v>79</v>
      </c>
      <c r="K18" s="9">
        <v>0</v>
      </c>
      <c r="L18" s="10">
        <f t="shared" si="0"/>
        <v>0</v>
      </c>
      <c r="M18" t="s">
        <v>80</v>
      </c>
    </row>
    <row r="19" spans="1:13" x14ac:dyDescent="0.3">
      <c r="A19" s="4">
        <v>11</v>
      </c>
      <c r="B19" s="8" t="s">
        <v>81</v>
      </c>
      <c r="C19" s="64" t="s">
        <v>82</v>
      </c>
      <c r="D19" s="65"/>
      <c r="E19" s="65"/>
      <c r="F19" s="65"/>
      <c r="G19" s="65"/>
      <c r="H19" s="65"/>
      <c r="I19" s="9">
        <v>1.7000000000000001E-2</v>
      </c>
      <c r="J19" s="7" t="s">
        <v>20</v>
      </c>
      <c r="K19" s="9">
        <v>0</v>
      </c>
      <c r="L19" s="10">
        <f t="shared" si="0"/>
        <v>0</v>
      </c>
      <c r="M19" t="s">
        <v>83</v>
      </c>
    </row>
    <row r="20" spans="1:13" x14ac:dyDescent="0.3">
      <c r="A20" s="4">
        <v>12</v>
      </c>
      <c r="B20" s="8" t="s">
        <v>84</v>
      </c>
      <c r="C20" s="64" t="s">
        <v>85</v>
      </c>
      <c r="D20" s="65"/>
      <c r="E20" s="65"/>
      <c r="F20" s="65"/>
      <c r="G20" s="65"/>
      <c r="H20" s="65"/>
      <c r="I20" s="9">
        <v>1.2</v>
      </c>
      <c r="J20" s="7" t="s">
        <v>53</v>
      </c>
      <c r="K20" s="9">
        <v>0</v>
      </c>
      <c r="L20" s="10">
        <f t="shared" si="0"/>
        <v>0</v>
      </c>
      <c r="M20" t="s">
        <v>86</v>
      </c>
    </row>
    <row r="21" spans="1:13" x14ac:dyDescent="0.3">
      <c r="A21" s="4">
        <v>13</v>
      </c>
      <c r="B21" s="8" t="s">
        <v>87</v>
      </c>
      <c r="C21" s="64" t="s">
        <v>88</v>
      </c>
      <c r="D21" s="65"/>
      <c r="E21" s="65"/>
      <c r="F21" s="65"/>
      <c r="G21" s="65"/>
      <c r="H21" s="65"/>
      <c r="I21" s="9">
        <v>10</v>
      </c>
      <c r="J21" s="7" t="s">
        <v>79</v>
      </c>
      <c r="K21" s="9">
        <v>0</v>
      </c>
      <c r="L21" s="10">
        <f t="shared" si="0"/>
        <v>0</v>
      </c>
      <c r="M21" t="s">
        <v>89</v>
      </c>
    </row>
    <row r="22" spans="1:13" x14ac:dyDescent="0.3">
      <c r="A22" s="4">
        <v>14</v>
      </c>
      <c r="B22" s="8" t="s">
        <v>90</v>
      </c>
      <c r="C22" s="64" t="s">
        <v>91</v>
      </c>
      <c r="D22" s="65"/>
      <c r="E22" s="65"/>
      <c r="F22" s="65"/>
      <c r="G22" s="65"/>
      <c r="H22" s="65"/>
      <c r="I22" s="9">
        <v>10</v>
      </c>
      <c r="J22" s="7" t="s">
        <v>79</v>
      </c>
      <c r="K22" s="9">
        <v>0</v>
      </c>
      <c r="L22" s="10">
        <f t="shared" si="0"/>
        <v>0</v>
      </c>
      <c r="M22" t="s">
        <v>92</v>
      </c>
    </row>
    <row r="23" spans="1:13" x14ac:dyDescent="0.3">
      <c r="A23" s="4">
        <v>15</v>
      </c>
      <c r="B23" s="8" t="s">
        <v>93</v>
      </c>
      <c r="C23" s="64" t="s">
        <v>94</v>
      </c>
      <c r="D23" s="65"/>
      <c r="E23" s="65"/>
      <c r="F23" s="65"/>
      <c r="G23" s="65"/>
      <c r="H23" s="65"/>
      <c r="I23" s="9">
        <v>2.2999999999999998</v>
      </c>
      <c r="J23" s="7" t="s">
        <v>53</v>
      </c>
      <c r="K23" s="9">
        <v>0</v>
      </c>
      <c r="L23" s="10">
        <f t="shared" si="0"/>
        <v>0</v>
      </c>
      <c r="M23" t="s">
        <v>95</v>
      </c>
    </row>
    <row r="24" spans="1:13" ht="30" customHeight="1" x14ac:dyDescent="0.3">
      <c r="A24" s="4">
        <v>16</v>
      </c>
      <c r="B24" s="8" t="s">
        <v>96</v>
      </c>
      <c r="C24" s="64" t="s">
        <v>97</v>
      </c>
      <c r="D24" s="65"/>
      <c r="E24" s="65"/>
      <c r="F24" s="65"/>
      <c r="G24" s="65"/>
      <c r="H24" s="65"/>
      <c r="I24" s="9">
        <v>1</v>
      </c>
      <c r="J24" s="7" t="s">
        <v>36</v>
      </c>
      <c r="K24" s="9">
        <v>0</v>
      </c>
      <c r="L24" s="10">
        <f t="shared" si="0"/>
        <v>0</v>
      </c>
      <c r="M24" t="s">
        <v>98</v>
      </c>
    </row>
    <row r="25" spans="1:13" x14ac:dyDescent="0.3">
      <c r="A25" s="4">
        <v>17</v>
      </c>
      <c r="B25" s="8" t="s">
        <v>99</v>
      </c>
      <c r="C25" s="64" t="s">
        <v>100</v>
      </c>
      <c r="D25" s="65"/>
      <c r="E25" s="65"/>
      <c r="F25" s="65"/>
      <c r="G25" s="65"/>
      <c r="H25" s="65"/>
      <c r="I25" s="9">
        <v>5</v>
      </c>
      <c r="J25" s="7" t="s">
        <v>79</v>
      </c>
      <c r="K25" s="9">
        <v>0</v>
      </c>
      <c r="L25" s="10">
        <f t="shared" si="0"/>
        <v>0</v>
      </c>
      <c r="M25" t="s">
        <v>101</v>
      </c>
    </row>
    <row r="26" spans="1:13" x14ac:dyDescent="0.3">
      <c r="A26" s="4">
        <v>18</v>
      </c>
      <c r="B26" s="8" t="s">
        <v>102</v>
      </c>
      <c r="C26" s="64" t="s">
        <v>103</v>
      </c>
      <c r="D26" s="65"/>
      <c r="E26" s="65"/>
      <c r="F26" s="65"/>
      <c r="G26" s="65"/>
      <c r="H26" s="65"/>
      <c r="I26" s="9">
        <v>1</v>
      </c>
      <c r="J26" s="7" t="s">
        <v>104</v>
      </c>
      <c r="K26" s="9">
        <v>0</v>
      </c>
      <c r="L26" s="10">
        <f t="shared" si="0"/>
        <v>0</v>
      </c>
      <c r="M26" t="s">
        <v>105</v>
      </c>
    </row>
    <row r="27" spans="1:13" x14ac:dyDescent="0.3">
      <c r="A27" s="4">
        <v>19</v>
      </c>
      <c r="B27" s="8" t="s">
        <v>106</v>
      </c>
      <c r="C27" s="64" t="s">
        <v>107</v>
      </c>
      <c r="D27" s="65"/>
      <c r="E27" s="65"/>
      <c r="F27" s="65"/>
      <c r="G27" s="65"/>
      <c r="H27" s="65"/>
      <c r="I27" s="9">
        <v>1</v>
      </c>
      <c r="J27" s="7" t="s">
        <v>36</v>
      </c>
      <c r="K27" s="9">
        <v>0</v>
      </c>
      <c r="L27" s="10">
        <f t="shared" si="0"/>
        <v>0</v>
      </c>
      <c r="M27" t="s">
        <v>108</v>
      </c>
    </row>
    <row r="28" spans="1:13" x14ac:dyDescent="0.3">
      <c r="A28" s="4">
        <v>20</v>
      </c>
      <c r="B28" s="8" t="s">
        <v>109</v>
      </c>
      <c r="C28" s="64" t="s">
        <v>110</v>
      </c>
      <c r="D28" s="65"/>
      <c r="E28" s="65"/>
      <c r="F28" s="65"/>
      <c r="G28" s="65"/>
      <c r="H28" s="65"/>
      <c r="I28" s="9">
        <v>2.84</v>
      </c>
      <c r="J28" s="7" t="s">
        <v>20</v>
      </c>
      <c r="K28" s="9">
        <v>0</v>
      </c>
      <c r="L28" s="10">
        <f t="shared" si="0"/>
        <v>0</v>
      </c>
      <c r="M28" t="s">
        <v>111</v>
      </c>
    </row>
    <row r="29" spans="1:13" x14ac:dyDescent="0.3">
      <c r="A29" s="4">
        <v>21</v>
      </c>
      <c r="B29" s="8" t="s">
        <v>112</v>
      </c>
      <c r="C29" s="64" t="s">
        <v>113</v>
      </c>
      <c r="D29" s="65"/>
      <c r="E29" s="65"/>
      <c r="F29" s="65"/>
      <c r="G29" s="65"/>
      <c r="H29" s="65"/>
      <c r="I29" s="9">
        <v>25.56</v>
      </c>
      <c r="J29" s="7" t="s">
        <v>20</v>
      </c>
      <c r="K29" s="9">
        <v>0</v>
      </c>
      <c r="L29" s="10">
        <f t="shared" si="0"/>
        <v>0</v>
      </c>
      <c r="M29" t="s">
        <v>114</v>
      </c>
    </row>
    <row r="30" spans="1:13" x14ac:dyDescent="0.3">
      <c r="A30" s="4">
        <v>22</v>
      </c>
      <c r="B30" s="8" t="s">
        <v>115</v>
      </c>
      <c r="C30" s="64" t="s">
        <v>116</v>
      </c>
      <c r="D30" s="65"/>
      <c r="E30" s="65"/>
      <c r="F30" s="65"/>
      <c r="G30" s="65"/>
      <c r="H30" s="65"/>
      <c r="I30" s="9">
        <v>29.6</v>
      </c>
      <c r="J30" s="7" t="s">
        <v>20</v>
      </c>
      <c r="K30" s="9">
        <v>0</v>
      </c>
      <c r="L30" s="10">
        <f t="shared" si="0"/>
        <v>0</v>
      </c>
      <c r="M30" t="s">
        <v>117</v>
      </c>
    </row>
    <row r="31" spans="1:13" x14ac:dyDescent="0.3">
      <c r="A31" s="4">
        <v>23</v>
      </c>
      <c r="B31" s="8" t="s">
        <v>118</v>
      </c>
      <c r="C31" s="64" t="s">
        <v>119</v>
      </c>
      <c r="D31" s="65"/>
      <c r="E31" s="65"/>
      <c r="F31" s="65"/>
      <c r="G31" s="65"/>
      <c r="H31" s="65"/>
      <c r="I31" s="9">
        <v>6</v>
      </c>
      <c r="J31" s="7" t="s">
        <v>16</v>
      </c>
      <c r="K31" s="9">
        <v>0</v>
      </c>
      <c r="L31" s="10">
        <f t="shared" si="0"/>
        <v>0</v>
      </c>
      <c r="M31" t="s">
        <v>120</v>
      </c>
    </row>
    <row r="32" spans="1:13" x14ac:dyDescent="0.3">
      <c r="A32" s="4">
        <v>24</v>
      </c>
      <c r="B32" s="8" t="s">
        <v>121</v>
      </c>
      <c r="C32" s="64" t="s">
        <v>122</v>
      </c>
      <c r="D32" s="65"/>
      <c r="E32" s="65"/>
      <c r="F32" s="65"/>
      <c r="G32" s="65"/>
      <c r="H32" s="65"/>
      <c r="I32" s="9">
        <v>8</v>
      </c>
      <c r="J32" s="7" t="s">
        <v>16</v>
      </c>
      <c r="K32" s="9">
        <v>0</v>
      </c>
      <c r="L32" s="10">
        <f t="shared" si="0"/>
        <v>0</v>
      </c>
      <c r="M32" t="s">
        <v>123</v>
      </c>
    </row>
    <row r="33" spans="1:13" x14ac:dyDescent="0.3">
      <c r="A33" s="4">
        <v>25</v>
      </c>
      <c r="B33" s="8" t="s">
        <v>124</v>
      </c>
      <c r="C33" s="64" t="s">
        <v>125</v>
      </c>
      <c r="D33" s="65"/>
      <c r="E33" s="65"/>
      <c r="F33" s="65"/>
      <c r="G33" s="65"/>
      <c r="H33" s="65"/>
      <c r="I33" s="9">
        <v>1.7999999999999999E-2</v>
      </c>
      <c r="J33" s="7" t="s">
        <v>66</v>
      </c>
      <c r="K33" s="9">
        <v>0</v>
      </c>
      <c r="L33" s="10">
        <f t="shared" si="0"/>
        <v>0</v>
      </c>
      <c r="M33" t="s">
        <v>126</v>
      </c>
    </row>
    <row r="34" spans="1:13" x14ac:dyDescent="0.3">
      <c r="A34" s="57" t="s">
        <v>13</v>
      </c>
      <c r="B34" s="58"/>
      <c r="C34" s="22"/>
      <c r="D34" s="62"/>
      <c r="E34" s="63"/>
      <c r="F34" s="62"/>
      <c r="G34" s="63"/>
      <c r="H34" s="59" t="s">
        <v>138</v>
      </c>
      <c r="I34" s="60"/>
      <c r="J34" s="60"/>
      <c r="K34" s="61">
        <f>SUM(L9:L33)</f>
        <v>0</v>
      </c>
      <c r="L34" s="60"/>
    </row>
    <row r="35" spans="1:13" x14ac:dyDescent="0.3">
      <c r="A35" s="36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3" x14ac:dyDescent="0.3">
      <c r="A36" s="36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</sheetData>
  <mergeCells count="40">
    <mergeCell ref="K34:L34"/>
    <mergeCell ref="D34:E34"/>
    <mergeCell ref="F34:G34"/>
    <mergeCell ref="A35:L35"/>
    <mergeCell ref="A36:L36"/>
    <mergeCell ref="A34:B34"/>
    <mergeCell ref="H34:J34"/>
    <mergeCell ref="C29:H29"/>
    <mergeCell ref="C30:H30"/>
    <mergeCell ref="C31:H31"/>
    <mergeCell ref="C32:H32"/>
    <mergeCell ref="C33:H33"/>
    <mergeCell ref="C28:H28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A1:C1"/>
    <mergeCell ref="E1:H2"/>
    <mergeCell ref="K1:L1"/>
    <mergeCell ref="K2:L2"/>
    <mergeCell ref="C16:H16"/>
    <mergeCell ref="A3:L4"/>
    <mergeCell ref="A7:L7"/>
    <mergeCell ref="A8:B8"/>
    <mergeCell ref="C8:H8"/>
    <mergeCell ref="C9:H9"/>
    <mergeCell ref="C10:H10"/>
    <mergeCell ref="C11:H11"/>
    <mergeCell ref="C12:H12"/>
    <mergeCell ref="C13:H13"/>
    <mergeCell ref="C14:H14"/>
    <mergeCell ref="C15:H15"/>
  </mergeCells>
  <pageMargins left="0.19685039375000002" right="0.19685039375000002" top="0.78740157499999996" bottom="0.78740157499999996" header="0.3" footer="0.3"/>
  <pageSetup paperSize="9" orientation="landscape" verticalDpi="0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Rekapitulace</vt:lpstr>
      <vt:lpstr>SO 01</vt:lpstr>
      <vt:lpstr>SO 02</vt:lpstr>
      <vt:lpstr>SO 03</vt:lpstr>
      <vt:lpstr>SO 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Truhlář Zdeněk</dc:creator>
  <cp:lastModifiedBy>dell</cp:lastModifiedBy>
  <cp:lastPrinted>2019-08-13T06:06:41Z</cp:lastPrinted>
  <dcterms:created xsi:type="dcterms:W3CDTF">2019-08-13T05:53:35Z</dcterms:created>
  <dcterms:modified xsi:type="dcterms:W3CDTF">2019-08-13T19:49:30Z</dcterms:modified>
</cp:coreProperties>
</file>